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630" windowWidth="20595" windowHeight="7680"/>
  </bookViews>
  <sheets>
    <sheet name="05 -2014" sheetId="1" r:id="rId1"/>
  </sheets>
  <definedNames>
    <definedName name="_xlnm.Print_Area" localSheetId="0">'05 -2014'!$A$1:$Q$17</definedName>
  </definedNames>
  <calcPr calcId="145621"/>
</workbook>
</file>

<file path=xl/calcChain.xml><?xml version="1.0" encoding="utf-8"?>
<calcChain xmlns="http://schemas.openxmlformats.org/spreadsheetml/2006/main">
  <c r="K16" i="1" l="1"/>
  <c r="L15" i="1"/>
  <c r="M15" i="1"/>
  <c r="J15" i="1"/>
  <c r="J17" i="1" s="1"/>
  <c r="P13" i="1"/>
  <c r="K14" i="1"/>
  <c r="K13" i="1"/>
  <c r="K12" i="1"/>
  <c r="K11" i="1"/>
  <c r="K10" i="1"/>
  <c r="K9" i="1"/>
  <c r="K8" i="1"/>
  <c r="K7" i="1"/>
  <c r="D17" i="1"/>
  <c r="O17" i="1"/>
  <c r="N17" i="1"/>
  <c r="M17" i="1"/>
  <c r="L17" i="1"/>
  <c r="I17" i="1"/>
  <c r="H17" i="1"/>
  <c r="G17" i="1"/>
  <c r="F17" i="1"/>
  <c r="E17" i="1"/>
  <c r="C17" i="1"/>
  <c r="P16" i="1"/>
  <c r="P14" i="1"/>
  <c r="P12" i="1"/>
  <c r="Q12" i="1" s="1"/>
  <c r="P11" i="1"/>
  <c r="P10" i="1"/>
  <c r="P9" i="1"/>
  <c r="P8" i="1"/>
  <c r="Q8" i="1" s="1"/>
  <c r="P7" i="1"/>
  <c r="P6" i="1"/>
  <c r="K6" i="1"/>
  <c r="Q5" i="1"/>
  <c r="P5" i="1"/>
  <c r="K5" i="1"/>
  <c r="P4" i="1"/>
  <c r="K4" i="1"/>
  <c r="Q13" i="1" l="1"/>
  <c r="K17" i="1"/>
  <c r="K15" i="1"/>
  <c r="P17" i="1"/>
  <c r="P15" i="1"/>
  <c r="Q16" i="1"/>
  <c r="Q15" i="1"/>
  <c r="Q14" i="1"/>
  <c r="Q11" i="1"/>
  <c r="Q10" i="1"/>
  <c r="Q9" i="1"/>
  <c r="Q7" i="1"/>
  <c r="Q6" i="1"/>
  <c r="Q4" i="1"/>
  <c r="Q17" i="1" l="1"/>
</calcChain>
</file>

<file path=xl/sharedStrings.xml><?xml version="1.0" encoding="utf-8"?>
<sst xmlns="http://schemas.openxmlformats.org/spreadsheetml/2006/main" count="46" uniqueCount="40">
  <si>
    <t>CÂMARA MUNICIPAL DE COLATINA</t>
  </si>
  <si>
    <t>NOME DO SERVIDOR</t>
  </si>
  <si>
    <t>CARGO</t>
  </si>
  <si>
    <t>VENCIMENTO/ SUBSIDIO</t>
  </si>
  <si>
    <t>GRATIF. ADIC.TEMPO SERVIÇO</t>
  </si>
  <si>
    <t>SALARIO FAMILIA</t>
  </si>
  <si>
    <t>PREMIO POR ASSIDUIDADE</t>
  </si>
  <si>
    <t>GRATIFICAÇAO DE FUNÇAO</t>
  </si>
  <si>
    <t>ABONO ANIVERSARIO</t>
  </si>
  <si>
    <t>ABONO FERIAS</t>
  </si>
  <si>
    <t>TOTAL BRUTO</t>
  </si>
  <si>
    <t>INSS</t>
  </si>
  <si>
    <t>IRRF</t>
  </si>
  <si>
    <t>CONTRIBUIÇAO PARTIDARIA</t>
  </si>
  <si>
    <t>OUTROS DESCONTOS</t>
  </si>
  <si>
    <t>TOTAL DESCONTOS</t>
  </si>
  <si>
    <t>VENCIMENTO LIQUIDO</t>
  </si>
  <si>
    <t>Amabili Capella de Souza</t>
  </si>
  <si>
    <t>Telefonista</t>
  </si>
  <si>
    <t>Cristiane Salume Marino</t>
  </si>
  <si>
    <t>Assistente Operacional</t>
  </si>
  <si>
    <t>Dalmo Eler Ramos</t>
  </si>
  <si>
    <t>Auxiliar de Serviços Gerais</t>
  </si>
  <si>
    <t>Diego Cardoso Vieira</t>
  </si>
  <si>
    <t>Guarda Legislativo</t>
  </si>
  <si>
    <t>Eliani dos Santos Gomes</t>
  </si>
  <si>
    <t>Flavio Martineli</t>
  </si>
  <si>
    <t>Kissila Bassetti Fadini</t>
  </si>
  <si>
    <t>Luciana Seidel Dalla Bernardina</t>
  </si>
  <si>
    <t>Assistente Legislativo</t>
  </si>
  <si>
    <t>Maria Margareth Bergamaschi</t>
  </si>
  <si>
    <t>Contador</t>
  </si>
  <si>
    <t>Naciclene Farias da Silva</t>
  </si>
  <si>
    <t>Paulo Cesar Buzatto</t>
  </si>
  <si>
    <t>Pyetra Dalmone Lage Paixão</t>
  </si>
  <si>
    <t>Wallace Antonio do Nascimento</t>
  </si>
  <si>
    <t>Procurador Jurídico</t>
  </si>
  <si>
    <t>TOTAL</t>
  </si>
  <si>
    <t>DETALHAMENTO DA FOLHA PAGAMENTO - REMUNERAÇÃO MENSAL  - 05/2014</t>
  </si>
  <si>
    <t>ADICIONAL DE PERICULOSIDADE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</si>
</sst>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13">
    <font>
      <sz val="10"/>
      <name val="Arial"/>
    </font>
    <font>
      <sz val="11"/>
      <color indexed="8"/>
      <name val="Calibri"/>
      <family val="2"/>
    </font>
    <font>
      <sz val="10"/>
      <name val="Arial"/>
    </font>
    <font>
      <sz val="10"/>
      <name val="Cardi"/>
    </font>
    <font>
      <b/>
      <sz val="11"/>
      <color indexed="8"/>
      <name val="Cordia New"/>
      <family val="2"/>
    </font>
    <font>
      <b/>
      <sz val="14"/>
      <color indexed="8"/>
      <name val="Cordia New"/>
      <family val="2"/>
    </font>
    <font>
      <sz val="10"/>
      <name val="Cordia New"/>
      <family val="2"/>
    </font>
    <font>
      <b/>
      <sz val="12"/>
      <color indexed="8"/>
      <name val="Cordia New"/>
      <family val="2"/>
    </font>
    <font>
      <b/>
      <sz val="12"/>
      <color indexed="56"/>
      <name val="Cordia New"/>
      <family val="2"/>
    </font>
    <font>
      <b/>
      <sz val="12"/>
      <color indexed="10"/>
      <name val="Cordia New"/>
      <family val="2"/>
    </font>
    <font>
      <sz val="11"/>
      <color indexed="8"/>
      <name val="Cordia New"/>
      <family val="2"/>
    </font>
    <font>
      <b/>
      <sz val="12"/>
      <name val="Cordia New"/>
      <family val="2"/>
    </font>
    <font>
      <b/>
      <sz val="15"/>
      <color indexed="8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</cellStyleXfs>
  <cellXfs count="29">
    <xf numFmtId="0" fontId="0" fillId="0" borderId="0" xfId="0"/>
    <xf numFmtId="0" fontId="3" fillId="0" borderId="0" xfId="0" applyFont="1"/>
    <xf numFmtId="0" fontId="4" fillId="0" borderId="4" xfId="3" applyFont="1" applyBorder="1"/>
    <xf numFmtId="0" fontId="6" fillId="0" borderId="0" xfId="0" applyFont="1" applyBorder="1"/>
    <xf numFmtId="0" fontId="6" fillId="0" borderId="0" xfId="0" applyFont="1"/>
    <xf numFmtId="0" fontId="5" fillId="0" borderId="0" xfId="2" applyFont="1" applyBorder="1" applyAlignment="1"/>
    <xf numFmtId="0" fontId="7" fillId="0" borderId="4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43" fontId="6" fillId="0" borderId="0" xfId="1" applyFont="1"/>
    <xf numFmtId="164" fontId="10" fillId="0" borderId="4" xfId="1" applyNumberFormat="1" applyFont="1" applyBorder="1" applyAlignment="1">
      <alignment horizontal="center"/>
    </xf>
    <xf numFmtId="164" fontId="8" fillId="0" borderId="4" xfId="1" applyNumberFormat="1" applyFont="1" applyBorder="1" applyAlignment="1">
      <alignment horizontal="center"/>
    </xf>
    <xf numFmtId="165" fontId="10" fillId="0" borderId="4" xfId="1" applyNumberFormat="1" applyFont="1" applyBorder="1" applyAlignment="1">
      <alignment horizontal="center"/>
    </xf>
    <xf numFmtId="165" fontId="9" fillId="0" borderId="4" xfId="1" applyNumberFormat="1" applyFont="1" applyBorder="1" applyAlignment="1">
      <alignment horizontal="center"/>
    </xf>
    <xf numFmtId="164" fontId="7" fillId="0" borderId="4" xfId="1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5" fontId="11" fillId="0" borderId="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43" fontId="6" fillId="0" borderId="0" xfId="1" applyFont="1" applyAlignment="1">
      <alignment horizontal="center"/>
    </xf>
    <xf numFmtId="43" fontId="10" fillId="0" borderId="0" xfId="1" applyFont="1" applyFill="1" applyBorder="1" applyAlignment="1">
      <alignment horizontal="center"/>
    </xf>
    <xf numFmtId="165" fontId="6" fillId="0" borderId="0" xfId="0" applyNumberFormat="1" applyFont="1" applyAlignment="1">
      <alignment horizontal="center"/>
    </xf>
    <xf numFmtId="165" fontId="9" fillId="0" borderId="0" xfId="1" applyNumberFormat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2" fillId="2" borderId="1" xfId="2" applyFont="1" applyFill="1" applyBorder="1" applyAlignment="1">
      <alignment horizontal="center"/>
    </xf>
    <xf numFmtId="0" fontId="12" fillId="2" borderId="2" xfId="2" applyFont="1" applyFill="1" applyBorder="1" applyAlignment="1">
      <alignment horizontal="center"/>
    </xf>
    <xf numFmtId="0" fontId="12" fillId="2" borderId="3" xfId="2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</cellXfs>
  <cellStyles count="4">
    <cellStyle name="Normal" xfId="0" builtinId="0"/>
    <cellStyle name="Normal_EFETIVO LC-35" xfId="3"/>
    <cellStyle name="Normal_Plan1" xfId="2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N21" sqref="N21"/>
    </sheetView>
  </sheetViews>
  <sheetFormatPr defaultRowHeight="12.75"/>
  <cols>
    <col min="1" max="1" width="21" style="1" bestFit="1" customWidth="1"/>
    <col min="2" max="2" width="16.28515625" style="1" customWidth="1"/>
    <col min="3" max="3" width="12.140625" style="24" bestFit="1" customWidth="1"/>
    <col min="4" max="4" width="12.42578125" style="24" customWidth="1"/>
    <col min="5" max="5" width="10.85546875" style="24" bestFit="1" customWidth="1"/>
    <col min="6" max="6" width="10" style="24" customWidth="1"/>
    <col min="7" max="7" width="11.5703125" style="24" bestFit="1" customWidth="1"/>
    <col min="8" max="8" width="11.85546875" style="24" customWidth="1"/>
    <col min="9" max="9" width="11.42578125" style="24" bestFit="1" customWidth="1"/>
    <col min="10" max="10" width="9.42578125" style="24" customWidth="1"/>
    <col min="11" max="11" width="10.7109375" style="24" customWidth="1"/>
    <col min="12" max="12" width="9.7109375" style="24" bestFit="1" customWidth="1"/>
    <col min="13" max="13" width="8.42578125" style="24" customWidth="1"/>
    <col min="14" max="14" width="12.7109375" style="24" customWidth="1"/>
    <col min="15" max="16" width="11" style="24" bestFit="1" customWidth="1"/>
    <col min="17" max="17" width="11.7109375" style="24" customWidth="1"/>
    <col min="18" max="16384" width="9.140625" style="1"/>
  </cols>
  <sheetData>
    <row r="1" spans="1:21" s="4" customFormat="1" ht="21.7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7"/>
      <c r="R1" s="3"/>
      <c r="S1" s="3"/>
      <c r="T1" s="3"/>
      <c r="U1" s="3"/>
    </row>
    <row r="2" spans="1:21" s="4" customFormat="1" ht="21.75">
      <c r="A2" s="25" t="s">
        <v>38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7"/>
      <c r="R2" s="5"/>
      <c r="S2" s="5"/>
      <c r="T2" s="5"/>
      <c r="U2" s="3"/>
    </row>
    <row r="3" spans="1:21" s="4" customFormat="1" ht="54">
      <c r="A3" s="6" t="s">
        <v>1</v>
      </c>
      <c r="B3" s="6" t="s">
        <v>2</v>
      </c>
      <c r="C3" s="6" t="s">
        <v>3</v>
      </c>
      <c r="D3" s="6" t="s">
        <v>39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7" t="s">
        <v>10</v>
      </c>
      <c r="L3" s="8" t="s">
        <v>11</v>
      </c>
      <c r="M3" s="8" t="s">
        <v>12</v>
      </c>
      <c r="N3" s="8" t="s">
        <v>13</v>
      </c>
      <c r="O3" s="8" t="s">
        <v>14</v>
      </c>
      <c r="P3" s="8" t="s">
        <v>15</v>
      </c>
      <c r="Q3" s="6" t="s">
        <v>16</v>
      </c>
      <c r="R3" s="3"/>
      <c r="S3" s="3"/>
      <c r="T3" s="3"/>
      <c r="U3" s="3"/>
    </row>
    <row r="4" spans="1:21" s="4" customFormat="1" ht="18">
      <c r="A4" s="2" t="s">
        <v>17</v>
      </c>
      <c r="B4" s="2" t="s">
        <v>18</v>
      </c>
      <c r="C4" s="10">
        <v>999.13</v>
      </c>
      <c r="D4" s="10">
        <v>0</v>
      </c>
      <c r="E4" s="10">
        <v>0</v>
      </c>
      <c r="F4" s="10">
        <v>0</v>
      </c>
      <c r="G4" s="10">
        <v>0</v>
      </c>
      <c r="H4" s="10">
        <v>350</v>
      </c>
      <c r="I4" s="10">
        <v>0</v>
      </c>
      <c r="J4" s="10">
        <v>0</v>
      </c>
      <c r="K4" s="11">
        <f t="shared" ref="K4:K6" si="0">C4+E4+F4+G4+H4+I4+J4</f>
        <v>1349.13</v>
      </c>
      <c r="L4" s="12">
        <v>-121.42</v>
      </c>
      <c r="M4" s="12">
        <v>0</v>
      </c>
      <c r="N4" s="12">
        <v>0</v>
      </c>
      <c r="O4" s="12">
        <v>0</v>
      </c>
      <c r="P4" s="13">
        <f t="shared" ref="P4:P16" si="1">L4+M4+N4+O4</f>
        <v>-121.42</v>
      </c>
      <c r="Q4" s="14">
        <f t="shared" ref="Q4:Q16" si="2">K4+P4</f>
        <v>1227.71</v>
      </c>
    </row>
    <row r="5" spans="1:21" s="4" customFormat="1" ht="18">
      <c r="A5" s="2" t="s">
        <v>19</v>
      </c>
      <c r="B5" s="2" t="s">
        <v>20</v>
      </c>
      <c r="C5" s="10">
        <v>2011.35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1005.68</v>
      </c>
      <c r="J5" s="10">
        <v>0</v>
      </c>
      <c r="K5" s="11">
        <f t="shared" si="0"/>
        <v>3017.0299999999997</v>
      </c>
      <c r="L5" s="12">
        <v>-331.87</v>
      </c>
      <c r="M5" s="12">
        <v>-67.739999999999995</v>
      </c>
      <c r="N5" s="12">
        <v>0</v>
      </c>
      <c r="O5" s="12">
        <v>0</v>
      </c>
      <c r="P5" s="13">
        <f t="shared" si="1"/>
        <v>-399.61</v>
      </c>
      <c r="Q5" s="14">
        <f t="shared" si="2"/>
        <v>2617.4199999999996</v>
      </c>
    </row>
    <row r="6" spans="1:21" s="4" customFormat="1" ht="18">
      <c r="A6" s="2" t="s">
        <v>21</v>
      </c>
      <c r="B6" s="2" t="s">
        <v>22</v>
      </c>
      <c r="C6" s="10">
        <v>892.58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1">
        <f t="shared" si="0"/>
        <v>892.58</v>
      </c>
      <c r="L6" s="12">
        <v>-71.400000000000006</v>
      </c>
      <c r="M6" s="12">
        <v>0</v>
      </c>
      <c r="N6" s="12">
        <v>0</v>
      </c>
      <c r="O6" s="12">
        <v>0</v>
      </c>
      <c r="P6" s="13">
        <f t="shared" si="1"/>
        <v>-71.400000000000006</v>
      </c>
      <c r="Q6" s="14">
        <f t="shared" si="2"/>
        <v>821.18000000000006</v>
      </c>
    </row>
    <row r="7" spans="1:21" s="4" customFormat="1" ht="18">
      <c r="A7" s="2" t="s">
        <v>23</v>
      </c>
      <c r="B7" s="2" t="s">
        <v>24</v>
      </c>
      <c r="C7" s="10">
        <v>999.13</v>
      </c>
      <c r="D7" s="10">
        <v>299.74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1">
        <f>C7+D7+E7+F7+G7+H7+I7+J7</f>
        <v>1298.8699999999999</v>
      </c>
      <c r="L7" s="12">
        <v>-103.9</v>
      </c>
      <c r="M7" s="12">
        <v>0</v>
      </c>
      <c r="N7" s="12">
        <v>0</v>
      </c>
      <c r="O7" s="12">
        <v>-254.44</v>
      </c>
      <c r="P7" s="13">
        <f t="shared" si="1"/>
        <v>-358.34000000000003</v>
      </c>
      <c r="Q7" s="14">
        <f t="shared" si="2"/>
        <v>940.52999999999986</v>
      </c>
    </row>
    <row r="8" spans="1:21" s="4" customFormat="1" ht="18">
      <c r="A8" s="2" t="s">
        <v>25</v>
      </c>
      <c r="B8" s="2" t="s">
        <v>22</v>
      </c>
      <c r="C8" s="10">
        <v>892.58</v>
      </c>
      <c r="D8" s="10">
        <v>0</v>
      </c>
      <c r="E8" s="10">
        <v>0</v>
      </c>
      <c r="F8" s="10">
        <v>24.66</v>
      </c>
      <c r="G8" s="10">
        <v>0</v>
      </c>
      <c r="H8" s="10">
        <v>0</v>
      </c>
      <c r="I8" s="10">
        <v>0</v>
      </c>
      <c r="J8" s="10">
        <v>0</v>
      </c>
      <c r="K8" s="11">
        <f t="shared" ref="K8:K15" si="3">C8+D8+E8+F8+G8+H8+I8+J8</f>
        <v>917.24</v>
      </c>
      <c r="L8" s="12">
        <v>-71.400000000000006</v>
      </c>
      <c r="M8" s="12">
        <v>0</v>
      </c>
      <c r="N8" s="12">
        <v>0</v>
      </c>
      <c r="O8" s="12">
        <v>0</v>
      </c>
      <c r="P8" s="13">
        <f t="shared" si="1"/>
        <v>-71.400000000000006</v>
      </c>
      <c r="Q8" s="14">
        <f t="shared" si="2"/>
        <v>845.84</v>
      </c>
    </row>
    <row r="9" spans="1:21" s="4" customFormat="1" ht="18">
      <c r="A9" s="2" t="s">
        <v>26</v>
      </c>
      <c r="B9" s="2" t="s">
        <v>24</v>
      </c>
      <c r="C9" s="10">
        <v>999.13</v>
      </c>
      <c r="D9" s="10">
        <v>299.74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1">
        <f t="shared" si="3"/>
        <v>1298.8699999999999</v>
      </c>
      <c r="L9" s="12">
        <v>-103.9</v>
      </c>
      <c r="M9" s="12">
        <v>0</v>
      </c>
      <c r="N9" s="12">
        <v>0</v>
      </c>
      <c r="O9" s="12">
        <v>0</v>
      </c>
      <c r="P9" s="13">
        <f t="shared" si="1"/>
        <v>-103.9</v>
      </c>
      <c r="Q9" s="14">
        <f t="shared" si="2"/>
        <v>1194.9699999999998</v>
      </c>
    </row>
    <row r="10" spans="1:21" s="4" customFormat="1" ht="18">
      <c r="A10" s="2" t="s">
        <v>27</v>
      </c>
      <c r="B10" s="2" t="s">
        <v>18</v>
      </c>
      <c r="C10" s="10">
        <v>999.13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1">
        <f t="shared" si="3"/>
        <v>999.13</v>
      </c>
      <c r="L10" s="12">
        <v>-79.930000000000007</v>
      </c>
      <c r="M10" s="12">
        <v>0</v>
      </c>
      <c r="N10" s="12">
        <v>0</v>
      </c>
      <c r="O10" s="12">
        <v>0</v>
      </c>
      <c r="P10" s="13">
        <f t="shared" si="1"/>
        <v>-79.930000000000007</v>
      </c>
      <c r="Q10" s="14">
        <f t="shared" si="2"/>
        <v>919.2</v>
      </c>
    </row>
    <row r="11" spans="1:21" s="4" customFormat="1" ht="18">
      <c r="A11" s="2" t="s">
        <v>28</v>
      </c>
      <c r="B11" s="2" t="s">
        <v>29</v>
      </c>
      <c r="C11" s="10">
        <v>1585.15</v>
      </c>
      <c r="D11" s="10">
        <v>0</v>
      </c>
      <c r="E11" s="10">
        <v>0</v>
      </c>
      <c r="F11" s="10">
        <v>0</v>
      </c>
      <c r="G11" s="10">
        <v>0</v>
      </c>
      <c r="H11" s="10">
        <v>350</v>
      </c>
      <c r="I11" s="10">
        <v>0</v>
      </c>
      <c r="J11" s="10">
        <v>0</v>
      </c>
      <c r="K11" s="11">
        <f t="shared" si="3"/>
        <v>1935.15</v>
      </c>
      <c r="L11" s="12">
        <v>-174.16</v>
      </c>
      <c r="M11" s="12">
        <v>0</v>
      </c>
      <c r="N11" s="12">
        <v>0</v>
      </c>
      <c r="O11" s="12">
        <v>-271.10000000000002</v>
      </c>
      <c r="P11" s="13">
        <f t="shared" si="1"/>
        <v>-445.26</v>
      </c>
      <c r="Q11" s="14">
        <f t="shared" si="2"/>
        <v>1489.89</v>
      </c>
    </row>
    <row r="12" spans="1:21" s="4" customFormat="1" ht="18">
      <c r="A12" s="2" t="s">
        <v>30</v>
      </c>
      <c r="B12" s="2" t="s">
        <v>31</v>
      </c>
      <c r="C12" s="10">
        <v>2757.2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1">
        <f t="shared" si="3"/>
        <v>2757.2</v>
      </c>
      <c r="L12" s="12">
        <v>-303.29000000000002</v>
      </c>
      <c r="M12" s="12">
        <v>-49.96</v>
      </c>
      <c r="N12" s="12">
        <v>0</v>
      </c>
      <c r="O12" s="12">
        <v>0</v>
      </c>
      <c r="P12" s="13">
        <f t="shared" si="1"/>
        <v>-353.25</v>
      </c>
      <c r="Q12" s="14">
        <f t="shared" si="2"/>
        <v>2403.9499999999998</v>
      </c>
    </row>
    <row r="13" spans="1:21" s="4" customFormat="1" ht="18">
      <c r="A13" s="2" t="s">
        <v>32</v>
      </c>
      <c r="B13" s="2" t="s">
        <v>20</v>
      </c>
      <c r="C13" s="10">
        <v>2011.35</v>
      </c>
      <c r="D13" s="10">
        <v>0</v>
      </c>
      <c r="E13" s="10">
        <v>0</v>
      </c>
      <c r="F13" s="10">
        <v>0</v>
      </c>
      <c r="G13" s="10">
        <v>0</v>
      </c>
      <c r="H13" s="10">
        <v>350</v>
      </c>
      <c r="I13" s="10">
        <v>0</v>
      </c>
      <c r="J13" s="10">
        <v>0</v>
      </c>
      <c r="K13" s="11">
        <f t="shared" si="3"/>
        <v>2361.35</v>
      </c>
      <c r="L13" s="12">
        <v>-259.74</v>
      </c>
      <c r="M13" s="12">
        <v>-23.54</v>
      </c>
      <c r="N13" s="12">
        <v>0</v>
      </c>
      <c r="O13" s="12">
        <v>-540</v>
      </c>
      <c r="P13" s="13">
        <f t="shared" si="1"/>
        <v>-823.28</v>
      </c>
      <c r="Q13" s="14">
        <f t="shared" si="2"/>
        <v>1538.07</v>
      </c>
    </row>
    <row r="14" spans="1:21" s="4" customFormat="1" ht="18">
      <c r="A14" s="2" t="s">
        <v>33</v>
      </c>
      <c r="B14" s="2" t="s">
        <v>22</v>
      </c>
      <c r="C14" s="10">
        <v>892.58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446.29</v>
      </c>
      <c r="J14" s="10">
        <v>0</v>
      </c>
      <c r="K14" s="11">
        <f t="shared" si="3"/>
        <v>1338.8700000000001</v>
      </c>
      <c r="L14" s="12">
        <v>-120.49</v>
      </c>
      <c r="M14" s="12">
        <v>0</v>
      </c>
      <c r="N14" s="12">
        <v>0</v>
      </c>
      <c r="O14" s="12">
        <v>-183.11</v>
      </c>
      <c r="P14" s="13">
        <f t="shared" si="1"/>
        <v>-303.60000000000002</v>
      </c>
      <c r="Q14" s="14">
        <f t="shared" si="2"/>
        <v>1035.27</v>
      </c>
    </row>
    <row r="15" spans="1:21" s="4" customFormat="1" ht="18">
      <c r="A15" s="2" t="s">
        <v>34</v>
      </c>
      <c r="B15" s="2" t="s">
        <v>20</v>
      </c>
      <c r="C15" s="10">
        <v>2011.35</v>
      </c>
      <c r="D15" s="10">
        <v>0</v>
      </c>
      <c r="E15" s="10">
        <v>0</v>
      </c>
      <c r="F15" s="10">
        <v>0</v>
      </c>
      <c r="G15" s="10">
        <v>0</v>
      </c>
      <c r="H15" s="10">
        <v>975.46</v>
      </c>
      <c r="I15" s="10">
        <v>0</v>
      </c>
      <c r="J15" s="10">
        <f>1005.68+487.72</f>
        <v>1493.4</v>
      </c>
      <c r="K15" s="11">
        <f t="shared" si="3"/>
        <v>4480.21</v>
      </c>
      <c r="L15" s="12">
        <f>-439.17-43.75</f>
        <v>-482.92</v>
      </c>
      <c r="M15" s="12">
        <f>-197.97-98.46</f>
        <v>-296.43</v>
      </c>
      <c r="N15" s="12">
        <v>0</v>
      </c>
      <c r="O15" s="12">
        <v>-541.66999999999996</v>
      </c>
      <c r="P15" s="13">
        <f t="shared" si="1"/>
        <v>-1321.02</v>
      </c>
      <c r="Q15" s="14">
        <f t="shared" si="2"/>
        <v>3159.19</v>
      </c>
    </row>
    <row r="16" spans="1:21" s="4" customFormat="1" ht="18">
      <c r="A16" s="2" t="s">
        <v>35</v>
      </c>
      <c r="B16" s="2" t="s">
        <v>36</v>
      </c>
      <c r="C16" s="10">
        <v>4703.67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1">
        <f>C16+D16+E16+F16+G16+H16+I16+J16</f>
        <v>4703.67</v>
      </c>
      <c r="L16" s="12">
        <v>-482.92</v>
      </c>
      <c r="M16" s="12">
        <v>-265.83999999999997</v>
      </c>
      <c r="N16" s="12">
        <v>0</v>
      </c>
      <c r="O16" s="12">
        <v>-339.97</v>
      </c>
      <c r="P16" s="13">
        <f t="shared" si="1"/>
        <v>-1088.73</v>
      </c>
      <c r="Q16" s="14">
        <f t="shared" si="2"/>
        <v>3614.94</v>
      </c>
    </row>
    <row r="17" spans="1:17" s="4" customFormat="1" ht="18">
      <c r="A17" s="28" t="s">
        <v>37</v>
      </c>
      <c r="B17" s="28"/>
      <c r="C17" s="15">
        <f t="shared" ref="C17:J17" si="4">SUM(C4:C16)</f>
        <v>21754.33</v>
      </c>
      <c r="D17" s="15">
        <f t="shared" si="4"/>
        <v>599.48</v>
      </c>
      <c r="E17" s="15">
        <f t="shared" si="4"/>
        <v>0</v>
      </c>
      <c r="F17" s="15">
        <f t="shared" si="4"/>
        <v>24.66</v>
      </c>
      <c r="G17" s="15">
        <f t="shared" si="4"/>
        <v>0</v>
      </c>
      <c r="H17" s="15">
        <f t="shared" si="4"/>
        <v>2025.46</v>
      </c>
      <c r="I17" s="15">
        <f t="shared" si="4"/>
        <v>1451.97</v>
      </c>
      <c r="J17" s="15">
        <f t="shared" si="4"/>
        <v>1493.4</v>
      </c>
      <c r="K17" s="11">
        <f>C17+D17+E17+F17+G17+H17+I17+J17</f>
        <v>27349.300000000003</v>
      </c>
      <c r="L17" s="16">
        <f>SUM(L4:L16)</f>
        <v>-2707.34</v>
      </c>
      <c r="M17" s="16">
        <f>SUM(M4:M16)</f>
        <v>-703.51</v>
      </c>
      <c r="N17" s="16">
        <f>SUM(N4:N16)</f>
        <v>0</v>
      </c>
      <c r="O17" s="16">
        <f>SUM(O4:O16)</f>
        <v>-2130.29</v>
      </c>
      <c r="P17" s="13">
        <f>L17+M17+N17+O17</f>
        <v>-5541.14</v>
      </c>
      <c r="Q17" s="14">
        <f>K17+P17</f>
        <v>21808.160000000003</v>
      </c>
    </row>
    <row r="18" spans="1:17" s="4" customFormat="1" ht="15"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s="4" customFormat="1" ht="18">
      <c r="B19" s="9"/>
      <c r="C19" s="18"/>
      <c r="D19" s="19"/>
      <c r="E19" s="18"/>
      <c r="F19" s="19"/>
      <c r="G19" s="18"/>
      <c r="H19" s="18"/>
      <c r="I19" s="18"/>
      <c r="J19" s="18"/>
      <c r="K19" s="18"/>
      <c r="L19" s="20"/>
      <c r="M19" s="17"/>
      <c r="N19" s="17"/>
      <c r="O19" s="17"/>
      <c r="P19" s="21"/>
      <c r="Q19" s="22"/>
    </row>
    <row r="20" spans="1:17" s="4" customFormat="1" ht="15">
      <c r="C20" s="23"/>
      <c r="D20" s="23"/>
      <c r="E20" s="17"/>
      <c r="F20" s="23"/>
      <c r="G20" s="17"/>
      <c r="H20" s="23"/>
      <c r="I20" s="23"/>
      <c r="J20" s="23"/>
      <c r="K20" s="17"/>
      <c r="L20" s="17"/>
      <c r="M20" s="17"/>
      <c r="N20" s="17"/>
      <c r="O20" s="17"/>
      <c r="P20" s="17"/>
      <c r="Q20" s="17"/>
    </row>
    <row r="21" spans="1:17" s="4" customFormat="1" ht="15">
      <c r="C21" s="17"/>
      <c r="D21" s="17"/>
      <c r="E21" s="17"/>
      <c r="F21" s="17"/>
      <c r="G21" s="17"/>
      <c r="H21" s="17"/>
      <c r="I21" s="17"/>
      <c r="J21" s="17"/>
      <c r="K21" s="23"/>
      <c r="L21" s="17"/>
      <c r="M21" s="17"/>
      <c r="N21" s="17"/>
      <c r="O21" s="17"/>
      <c r="P21" s="17"/>
      <c r="Q21" s="23"/>
    </row>
    <row r="22" spans="1:17" s="4" customFormat="1" ht="15"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s="4" customFormat="1" ht="15"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s="4" customFormat="1" ht="15"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s="4" customFormat="1" ht="15"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s="4" customFormat="1" ht="15"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s="4" customFormat="1" ht="15"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s="4" customFormat="1" ht="15"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s="4" customFormat="1" ht="15"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s="4" customFormat="1" ht="15"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s="4" customFormat="1" ht="15"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</sheetData>
  <mergeCells count="3">
    <mergeCell ref="A1:Q1"/>
    <mergeCell ref="A2:Q2"/>
    <mergeCell ref="A17:B17"/>
  </mergeCells>
  <pageMargins left="0.25" right="0.25" top="0.75" bottom="0.75" header="0.3" footer="0.3"/>
  <pageSetup paperSize="9" scale="72" orientation="landscape" horizontalDpi="300" verticalDpi="300" r:id="rId1"/>
  <headerFooter alignWithMargins="0"/>
  <ignoredErrors>
    <ignoredError sqref="K7 K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05 -2014</vt:lpstr>
      <vt:lpstr>'05 -2014'!Area_de_impressao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CONTROLE INTERNO</cp:lastModifiedBy>
  <cp:lastPrinted>2014-06-11T20:33:53Z</cp:lastPrinted>
  <dcterms:created xsi:type="dcterms:W3CDTF">2014-05-08T17:05:11Z</dcterms:created>
  <dcterms:modified xsi:type="dcterms:W3CDTF">2014-06-11T20:34:00Z</dcterms:modified>
</cp:coreProperties>
</file>